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8" windowWidth="15600" windowHeight="8256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5621"/>
</workbook>
</file>

<file path=xl/calcChain.xml><?xml version="1.0" encoding="utf-8"?>
<calcChain xmlns="http://schemas.openxmlformats.org/spreadsheetml/2006/main">
  <c r="F5" i="6" l="1"/>
  <c r="E14" i="4" l="1"/>
  <c r="E13" i="4"/>
  <c r="E12" i="4"/>
  <c r="E11" i="4"/>
  <c r="E10" i="4"/>
  <c r="E9" i="4"/>
  <c r="E8" i="4"/>
  <c r="H14" i="4"/>
  <c r="H13" i="4"/>
  <c r="H12" i="4"/>
  <c r="H11" i="4"/>
  <c r="H10" i="4"/>
  <c r="H9" i="4"/>
  <c r="H8" i="4"/>
  <c r="E7" i="4"/>
  <c r="H7" i="4" s="1"/>
  <c r="H16" i="4" s="1"/>
  <c r="G16" i="4"/>
  <c r="F16" i="4"/>
  <c r="D16" i="4"/>
  <c r="C16" i="4"/>
  <c r="E40" i="5"/>
  <c r="H40" i="5" s="1"/>
  <c r="E39" i="5"/>
  <c r="H39" i="5" s="1"/>
  <c r="E38" i="5"/>
  <c r="H38" i="5" s="1"/>
  <c r="E37" i="5"/>
  <c r="H37" i="5" s="1"/>
  <c r="H36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H6" i="5" s="1"/>
  <c r="G36" i="5"/>
  <c r="F36" i="5"/>
  <c r="E36" i="5"/>
  <c r="D36" i="5"/>
  <c r="G25" i="5"/>
  <c r="F25" i="5"/>
  <c r="D25" i="5"/>
  <c r="G16" i="5"/>
  <c r="F16" i="5"/>
  <c r="E16" i="5"/>
  <c r="D16" i="5"/>
  <c r="G6" i="5"/>
  <c r="F6" i="5"/>
  <c r="E6" i="5"/>
  <c r="D6" i="5"/>
  <c r="C36" i="5"/>
  <c r="C25" i="5"/>
  <c r="C16" i="5"/>
  <c r="C42" i="5" s="1"/>
  <c r="C6" i="5"/>
  <c r="E16" i="4" l="1"/>
  <c r="H25" i="5"/>
  <c r="H16" i="5"/>
  <c r="D42" i="5"/>
  <c r="E25" i="5"/>
  <c r="G42" i="5"/>
  <c r="F42" i="5"/>
  <c r="H42" i="5"/>
  <c r="E42" i="5"/>
  <c r="G16" i="8" l="1"/>
  <c r="F16" i="8"/>
  <c r="D16" i="8"/>
  <c r="C16" i="8"/>
  <c r="E14" i="8"/>
  <c r="H14" i="8" s="1"/>
  <c r="E12" i="8"/>
  <c r="H12" i="8" s="1"/>
  <c r="E10" i="8"/>
  <c r="H10" i="8" s="1"/>
  <c r="E8" i="8"/>
  <c r="H8" i="8" s="1"/>
  <c r="E6" i="8"/>
  <c r="H6" i="8" s="1"/>
  <c r="G69" i="6"/>
  <c r="G65" i="6"/>
  <c r="G57" i="6"/>
  <c r="G53" i="6"/>
  <c r="G43" i="6"/>
  <c r="G33" i="6"/>
  <c r="G23" i="6"/>
  <c r="G13" i="6"/>
  <c r="H16" i="8" l="1"/>
  <c r="E16" i="8"/>
  <c r="F23" i="6"/>
  <c r="D23" i="6"/>
  <c r="C23" i="6"/>
  <c r="F33" i="6"/>
  <c r="D33" i="6"/>
  <c r="C33" i="6"/>
  <c r="F43" i="6"/>
  <c r="D43" i="6"/>
  <c r="C43" i="6"/>
  <c r="F53" i="6"/>
  <c r="D53" i="6"/>
  <c r="C53" i="6"/>
  <c r="F57" i="6"/>
  <c r="D57" i="6"/>
  <c r="C57" i="6"/>
  <c r="F65" i="6"/>
  <c r="D65" i="6"/>
  <c r="C65" i="6"/>
  <c r="F69" i="6"/>
  <c r="D69" i="6"/>
  <c r="C69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H69" i="6" s="1"/>
  <c r="E68" i="6"/>
  <c r="H68" i="6" s="1"/>
  <c r="E67" i="6"/>
  <c r="H67" i="6" s="1"/>
  <c r="E66" i="6"/>
  <c r="H66" i="6" s="1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H57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E30" i="6"/>
  <c r="H30" i="6" s="1"/>
  <c r="E29" i="6"/>
  <c r="H29" i="6" s="1"/>
  <c r="E28" i="6"/>
  <c r="H28" i="6" s="1"/>
  <c r="E27" i="6"/>
  <c r="E26" i="6"/>
  <c r="E25" i="6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F13" i="6"/>
  <c r="D13" i="6"/>
  <c r="C13" i="6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G5" i="6"/>
  <c r="G77" i="6" s="1"/>
  <c r="D5" i="6"/>
  <c r="C5" i="6"/>
  <c r="E5" i="6" l="1"/>
  <c r="H53" i="6"/>
  <c r="E65" i="6"/>
  <c r="D77" i="6"/>
  <c r="E69" i="6"/>
  <c r="E57" i="6"/>
  <c r="H31" i="6"/>
  <c r="H27" i="6"/>
  <c r="H26" i="6"/>
  <c r="H25" i="6"/>
  <c r="H43" i="6"/>
  <c r="F77" i="6"/>
  <c r="E53" i="6"/>
  <c r="E43" i="6"/>
  <c r="H33" i="6"/>
  <c r="E33" i="6"/>
  <c r="C77" i="6"/>
  <c r="E23" i="6"/>
  <c r="E13" i="6"/>
  <c r="H5" i="6"/>
  <c r="H13" i="6"/>
  <c r="H23" i="6" l="1"/>
  <c r="E77" i="6"/>
  <c r="H77" i="6"/>
</calcChain>
</file>

<file path=xl/sharedStrings.xml><?xml version="1.0" encoding="utf-8"?>
<sst xmlns="http://schemas.openxmlformats.org/spreadsheetml/2006/main" count="204" uniqueCount="143">
  <si>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</si>
  <si>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</si>
  <si>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</si>
  <si>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</si>
  <si>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</si>
  <si>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</si>
  <si>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</si>
  <si>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</si>
  <si>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</si>
  <si>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</si>
  <si>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</si>
  <si>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</si>
  <si>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</si>
  <si>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</si>
  <si>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</si>
  <si>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</si>
  <si>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</si>
  <si>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</si>
  <si>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</si>
  <si>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</si>
  <si>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</si>
  <si>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</si>
  <si>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</si>
  <si>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</si>
  <si>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</si>
  <si>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</si>
  <si>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</si>
  <si>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</si>
  <si>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</si>
  <si>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</si>
  <si>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</si>
  <si>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</si>
  <si>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</si>
  <si>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</si>
  <si>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</si>
  <si>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</si>
  <si>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</si>
  <si>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</si>
  <si>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</si>
  <si>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</si>
  <si>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</si>
  <si>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</si>
  <si>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</si>
  <si>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</si>
  <si>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</si>
  <si>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</si>
  <si>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</si>
  <si>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</si>
  <si>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</si>
  <si>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</si>
  <si>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</si>
  <si>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</si>
  <si>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</si>
  <si>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</si>
  <si>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</si>
  <si>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</si>
  <si>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</si>
  <si>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</si>
  <si>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</si>
  <si>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</si>
  <si>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</si>
  <si>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</si>
  <si>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</si>
  <si>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</si>
  <si>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</si>
  <si>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</si>
  <si>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</si>
  <si>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</si>
  <si>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</si>
  <si>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</si>
  <si>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</si>
  <si>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</si>
  <si>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</si>
  <si>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</si>
  <si>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</si>
  <si>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</si>
  <si>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</si>
  <si>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</si>
  <si>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</si>
  <si>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</si>
  <si>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</si>
  <si>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</si>
  <si>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</si>
  <si>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</si>
  <si>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</si>
  <si>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</si>
  <si>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</si>
  <si>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</si>
  <si>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</si>
  <si>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</si>
  <si>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</si>
  <si>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</si>
  <si>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</si>
  <si>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</si>
  <si>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</si>
  <si>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</si>
  <si>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</si>
  <si>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</si>
  <si>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</si>
  <si>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</si>
  <si>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</si>
  <si>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</si>
  <si>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</si>
  <si>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</si>
  <si>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</si>
  <si>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</si>
  <si>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</si>
  <si>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</si>
  <si>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</si>
  <si>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</si>
  <si>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</si>
  <si>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</si>
  <si>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</si>
  <si>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</si>
  <si>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</si>
  <si>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</si>
  <si>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</si>
  <si>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</si>
  <si>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</si>
  <si>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</si>
  <si>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</si>
  <si>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</si>
  <si>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</si>
  <si>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</si>
  <si>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</si>
  <si>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</si>
  <si>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</si>
  <si>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</si>
  <si>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</si>
  <si>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</si>
  <si>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</si>
  <si>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</si>
  <si>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</si>
  <si>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</si>
  <si>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</si>
  <si>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</si>
  <si>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</si>
  <si>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</si>
  <si>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</si>
  <si>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diciembre de 2018</t>
  </si>
  <si>
    <t>Instituto Municipal de Vivienda de León, Guanajuato (IMUVI)
Estado Analítico del Ejercicio del Presupuesto de Egresos
Clasificación Económica (por Tipo de Gasto)
Del 1 de enero al 31 de diciembre de 2018</t>
  </si>
  <si>
    <t>Instituto Municipal de Vivienda de León, Guanajuato (IMUVI)
Estado Analítico del Ejercicio del Presupuesto de Egresos
Clasificación Administrativa
Del 1 de enero al 31 de diciembre de 2018</t>
  </si>
  <si>
    <t>Instituto Municipal de Vivienda de León, Guanajuato (IMUVI)
Estado Analítico del Ejercicio del Presupuesto de Egresos
Clasificación Funcional (Finalidad y Función)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</si>
</sst>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0" xfId="8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sqref="A1:H1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2" t="s">
        <v>139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62</v>
      </c>
      <c r="B2" s="58"/>
      <c r="C2" s="52" t="s">
        <v>68</v>
      </c>
      <c r="D2" s="53"/>
      <c r="E2" s="53"/>
      <c r="F2" s="53"/>
      <c r="G2" s="54"/>
      <c r="H2" s="55" t="s">
        <v>67</v>
      </c>
    </row>
    <row r="3" spans="1:8" ht="24.9" customHeight="1" x14ac:dyDescent="0.2">
      <c r="A3" s="59"/>
      <c r="B3" s="60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0" t="s">
        <v>69</v>
      </c>
      <c r="B5" s="7"/>
      <c r="C5" s="14">
        <f t="shared" ref="C5:H5" si="0">SUM(C6:C12)</f>
        <v>40928343</v>
      </c>
      <c r="D5" s="14">
        <f t="shared" si="0"/>
        <v>768401</v>
      </c>
      <c r="E5" s="14">
        <f t="shared" si="0"/>
        <v>41696744</v>
      </c>
      <c r="F5" s="14">
        <f t="shared" si="0"/>
        <v>37047989.640000001</v>
      </c>
      <c r="G5" s="14">
        <f t="shared" si="0"/>
        <v>36468561.659999996</v>
      </c>
      <c r="H5" s="14">
        <f t="shared" si="0"/>
        <v>4648754.3600000003</v>
      </c>
    </row>
    <row r="6" spans="1:8" x14ac:dyDescent="0.2">
      <c r="A6" s="5"/>
      <c r="B6" s="11" t="s">
        <v>78</v>
      </c>
      <c r="C6" s="15">
        <v>19906470</v>
      </c>
      <c r="D6" s="15">
        <v>431284</v>
      </c>
      <c r="E6" s="15">
        <f>+C6+D6</f>
        <v>20337754</v>
      </c>
      <c r="F6" s="15">
        <v>19813719.66</v>
      </c>
      <c r="G6" s="15">
        <v>19813719.66</v>
      </c>
      <c r="H6" s="15">
        <f>+E6-F6</f>
        <v>524034.33999999985</v>
      </c>
    </row>
    <row r="7" spans="1:8" x14ac:dyDescent="0.2">
      <c r="A7" s="5"/>
      <c r="B7" s="11" t="s">
        <v>79</v>
      </c>
      <c r="C7" s="15">
        <v>1030000</v>
      </c>
      <c r="D7" s="15">
        <v>310000</v>
      </c>
      <c r="E7" s="15">
        <f t="shared" ref="E7:E12" si="1">+C7+D7</f>
        <v>1340000</v>
      </c>
      <c r="F7" s="15">
        <v>1235617.8999999999</v>
      </c>
      <c r="G7" s="15">
        <v>1235617.8999999999</v>
      </c>
      <c r="H7" s="15">
        <f t="shared" ref="H7:H12" si="2">+E7-F7</f>
        <v>104382.10000000009</v>
      </c>
    </row>
    <row r="8" spans="1:8" x14ac:dyDescent="0.2">
      <c r="A8" s="5"/>
      <c r="B8" s="11" t="s">
        <v>80</v>
      </c>
      <c r="C8" s="15">
        <v>4111067</v>
      </c>
      <c r="D8" s="15">
        <v>74333</v>
      </c>
      <c r="E8" s="15">
        <f t="shared" si="1"/>
        <v>4185400</v>
      </c>
      <c r="F8" s="15">
        <v>3805319.09</v>
      </c>
      <c r="G8" s="15">
        <v>3805319.09</v>
      </c>
      <c r="H8" s="15">
        <f t="shared" si="2"/>
        <v>380080.91000000015</v>
      </c>
    </row>
    <row r="9" spans="1:8" x14ac:dyDescent="0.2">
      <c r="A9" s="5"/>
      <c r="B9" s="11" t="s">
        <v>35</v>
      </c>
      <c r="C9" s="15">
        <v>4583532</v>
      </c>
      <c r="D9" s="15">
        <v>103954</v>
      </c>
      <c r="E9" s="15">
        <f t="shared" si="1"/>
        <v>4687486</v>
      </c>
      <c r="F9" s="15">
        <v>4134651.89</v>
      </c>
      <c r="G9" s="15">
        <v>3555223.91</v>
      </c>
      <c r="H9" s="15">
        <f t="shared" si="2"/>
        <v>552834.10999999987</v>
      </c>
    </row>
    <row r="10" spans="1:8" x14ac:dyDescent="0.2">
      <c r="A10" s="5"/>
      <c r="B10" s="11" t="s">
        <v>81</v>
      </c>
      <c r="C10" s="15">
        <v>10282274</v>
      </c>
      <c r="D10" s="15">
        <v>158830</v>
      </c>
      <c r="E10" s="15">
        <f t="shared" si="1"/>
        <v>10441104</v>
      </c>
      <c r="F10" s="15">
        <v>8058681.0999999996</v>
      </c>
      <c r="G10" s="15">
        <v>8058681.0999999996</v>
      </c>
      <c r="H10" s="15">
        <f t="shared" si="2"/>
        <v>2382422.9000000004</v>
      </c>
    </row>
    <row r="11" spans="1:8" x14ac:dyDescent="0.2">
      <c r="A11" s="5"/>
      <c r="B11" s="11" t="s">
        <v>36</v>
      </c>
      <c r="C11" s="15">
        <v>1000000</v>
      </c>
      <c r="D11" s="15">
        <v>-310000</v>
      </c>
      <c r="E11" s="15">
        <f t="shared" si="1"/>
        <v>690000</v>
      </c>
      <c r="F11" s="15">
        <v>0</v>
      </c>
      <c r="G11" s="15">
        <v>0</v>
      </c>
      <c r="H11" s="15">
        <f t="shared" si="2"/>
        <v>690000</v>
      </c>
    </row>
    <row r="12" spans="1:8" x14ac:dyDescent="0.2">
      <c r="A12" s="5"/>
      <c r="B12" s="11" t="s">
        <v>82</v>
      </c>
      <c r="C12" s="15">
        <v>15000</v>
      </c>
      <c r="D12" s="15">
        <v>0</v>
      </c>
      <c r="E12" s="15">
        <f t="shared" si="1"/>
        <v>15000</v>
      </c>
      <c r="F12" s="15">
        <v>0</v>
      </c>
      <c r="G12" s="15">
        <v>0</v>
      </c>
      <c r="H12" s="15">
        <f t="shared" si="2"/>
        <v>15000</v>
      </c>
    </row>
    <row r="13" spans="1:8" x14ac:dyDescent="0.2">
      <c r="A13" s="50" t="s">
        <v>70</v>
      </c>
      <c r="B13" s="7"/>
      <c r="C13" s="15">
        <f>SUM(C14:C22)</f>
        <v>1915100</v>
      </c>
      <c r="D13" s="15">
        <f t="shared" ref="D13:H13" si="3">SUM(D14:D22)</f>
        <v>76000</v>
      </c>
      <c r="E13" s="15">
        <f t="shared" si="3"/>
        <v>1991100</v>
      </c>
      <c r="F13" s="15">
        <f t="shared" si="3"/>
        <v>1347331.01</v>
      </c>
      <c r="G13" s="15">
        <f t="shared" ref="G13" si="4">SUM(G14:G22)</f>
        <v>1347331.01</v>
      </c>
      <c r="H13" s="15">
        <f t="shared" si="3"/>
        <v>643768.99</v>
      </c>
    </row>
    <row r="14" spans="1:8" x14ac:dyDescent="0.2">
      <c r="A14" s="5"/>
      <c r="B14" s="11" t="s">
        <v>83</v>
      </c>
      <c r="C14" s="15">
        <v>512000</v>
      </c>
      <c r="D14" s="15">
        <v>25000</v>
      </c>
      <c r="E14" s="15">
        <f t="shared" ref="E14:E22" si="5">+C14+D14</f>
        <v>537000</v>
      </c>
      <c r="F14" s="15">
        <v>427547.38</v>
      </c>
      <c r="G14" s="15">
        <v>427547.38</v>
      </c>
      <c r="H14" s="15">
        <f t="shared" ref="H14:H22" si="6">+E14-F14</f>
        <v>109452.62</v>
      </c>
    </row>
    <row r="15" spans="1:8" x14ac:dyDescent="0.2">
      <c r="A15" s="5"/>
      <c r="B15" s="11" t="s">
        <v>84</v>
      </c>
      <c r="C15" s="15">
        <v>39600</v>
      </c>
      <c r="D15" s="15">
        <v>0</v>
      </c>
      <c r="E15" s="15">
        <f t="shared" si="5"/>
        <v>39600</v>
      </c>
      <c r="F15" s="15">
        <v>14234.05</v>
      </c>
      <c r="G15" s="15">
        <v>14234.05</v>
      </c>
      <c r="H15" s="15">
        <f t="shared" si="6"/>
        <v>25365.95</v>
      </c>
    </row>
    <row r="16" spans="1:8" x14ac:dyDescent="0.2">
      <c r="A16" s="5"/>
      <c r="B16" s="11" t="s">
        <v>85</v>
      </c>
      <c r="C16" s="15">
        <v>0</v>
      </c>
      <c r="D16" s="15">
        <v>0</v>
      </c>
      <c r="E16" s="15">
        <f t="shared" si="5"/>
        <v>0</v>
      </c>
      <c r="F16" s="15">
        <v>0</v>
      </c>
      <c r="G16" s="15">
        <v>0</v>
      </c>
      <c r="H16" s="15">
        <f t="shared" si="6"/>
        <v>0</v>
      </c>
    </row>
    <row r="17" spans="1:8" x14ac:dyDescent="0.2">
      <c r="A17" s="5"/>
      <c r="B17" s="11" t="s">
        <v>86</v>
      </c>
      <c r="C17" s="15">
        <v>95000</v>
      </c>
      <c r="D17" s="15">
        <v>0</v>
      </c>
      <c r="E17" s="15">
        <f t="shared" si="5"/>
        <v>95000</v>
      </c>
      <c r="F17" s="15">
        <v>37065.65</v>
      </c>
      <c r="G17" s="15">
        <v>37065.65</v>
      </c>
      <c r="H17" s="15">
        <f t="shared" si="6"/>
        <v>57934.35</v>
      </c>
    </row>
    <row r="18" spans="1:8" x14ac:dyDescent="0.2">
      <c r="A18" s="5"/>
      <c r="B18" s="11" t="s">
        <v>87</v>
      </c>
      <c r="C18" s="15">
        <v>11000</v>
      </c>
      <c r="D18" s="15">
        <v>0</v>
      </c>
      <c r="E18" s="15">
        <f t="shared" si="5"/>
        <v>11000</v>
      </c>
      <c r="F18" s="15">
        <v>0</v>
      </c>
      <c r="G18" s="15">
        <v>0</v>
      </c>
      <c r="H18" s="15">
        <f t="shared" si="6"/>
        <v>11000</v>
      </c>
    </row>
    <row r="19" spans="1:8" x14ac:dyDescent="0.2">
      <c r="A19" s="5"/>
      <c r="B19" s="11" t="s">
        <v>88</v>
      </c>
      <c r="C19" s="15">
        <v>930000</v>
      </c>
      <c r="D19" s="15">
        <v>51000</v>
      </c>
      <c r="E19" s="15">
        <f t="shared" si="5"/>
        <v>981000</v>
      </c>
      <c r="F19" s="15">
        <v>703045.34</v>
      </c>
      <c r="G19" s="15">
        <v>703045.34</v>
      </c>
      <c r="H19" s="15">
        <f t="shared" si="6"/>
        <v>277954.66000000003</v>
      </c>
    </row>
    <row r="20" spans="1:8" x14ac:dyDescent="0.2">
      <c r="A20" s="5"/>
      <c r="B20" s="11" t="s">
        <v>89</v>
      </c>
      <c r="C20" s="15">
        <v>83500</v>
      </c>
      <c r="D20" s="15">
        <v>0</v>
      </c>
      <c r="E20" s="15">
        <f t="shared" si="5"/>
        <v>83500</v>
      </c>
      <c r="F20" s="15">
        <v>3151.77</v>
      </c>
      <c r="G20" s="15">
        <v>3151.77</v>
      </c>
      <c r="H20" s="15">
        <f t="shared" si="6"/>
        <v>80348.23</v>
      </c>
    </row>
    <row r="21" spans="1:8" x14ac:dyDescent="0.2">
      <c r="A21" s="5"/>
      <c r="B21" s="11" t="s">
        <v>90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6"/>
        <v>0</v>
      </c>
    </row>
    <row r="22" spans="1:8" x14ac:dyDescent="0.2">
      <c r="A22" s="5"/>
      <c r="B22" s="11" t="s">
        <v>91</v>
      </c>
      <c r="C22" s="15">
        <v>244000</v>
      </c>
      <c r="D22" s="15">
        <v>0</v>
      </c>
      <c r="E22" s="15">
        <f t="shared" si="5"/>
        <v>244000</v>
      </c>
      <c r="F22" s="15">
        <v>162286.82</v>
      </c>
      <c r="G22" s="15">
        <v>162286.82</v>
      </c>
      <c r="H22" s="15">
        <f t="shared" si="6"/>
        <v>81713.179999999993</v>
      </c>
    </row>
    <row r="23" spans="1:8" x14ac:dyDescent="0.2">
      <c r="A23" s="50" t="s">
        <v>71</v>
      </c>
      <c r="B23" s="7"/>
      <c r="C23" s="15">
        <f>SUM(C24:C32)</f>
        <v>14204182</v>
      </c>
      <c r="D23" s="15">
        <f t="shared" ref="D23:H23" si="7">SUM(D24:D32)</f>
        <v>78294</v>
      </c>
      <c r="E23" s="15">
        <f t="shared" si="7"/>
        <v>14282476</v>
      </c>
      <c r="F23" s="15">
        <f t="shared" si="7"/>
        <v>9011332.2400000002</v>
      </c>
      <c r="G23" s="15">
        <f t="shared" ref="G23" si="8">SUM(G24:G32)</f>
        <v>8457706.9499999993</v>
      </c>
      <c r="H23" s="15">
        <f t="shared" si="7"/>
        <v>5271143.76</v>
      </c>
    </row>
    <row r="24" spans="1:8" x14ac:dyDescent="0.2">
      <c r="A24" s="5"/>
      <c r="B24" s="11" t="s">
        <v>92</v>
      </c>
      <c r="C24" s="15">
        <v>611000</v>
      </c>
      <c r="D24" s="15">
        <v>5000</v>
      </c>
      <c r="E24" s="15">
        <f t="shared" ref="E24:E32" si="9">+C24+D24</f>
        <v>616000</v>
      </c>
      <c r="F24" s="15">
        <v>568841.51</v>
      </c>
      <c r="G24" s="15">
        <v>568841.51</v>
      </c>
      <c r="H24" s="15">
        <f t="shared" ref="H24:H32" si="10">+E24-F24</f>
        <v>47158.489999999991</v>
      </c>
    </row>
    <row r="25" spans="1:8" x14ac:dyDescent="0.2">
      <c r="A25" s="5"/>
      <c r="B25" s="11" t="s">
        <v>93</v>
      </c>
      <c r="C25" s="15">
        <v>536000</v>
      </c>
      <c r="D25" s="15">
        <v>-145000</v>
      </c>
      <c r="E25" s="15">
        <f t="shared" si="9"/>
        <v>391000</v>
      </c>
      <c r="F25" s="15">
        <v>183920.97</v>
      </c>
      <c r="G25" s="15">
        <v>183920.97</v>
      </c>
      <c r="H25" s="15">
        <f t="shared" si="10"/>
        <v>207079.03</v>
      </c>
    </row>
    <row r="26" spans="1:8" x14ac:dyDescent="0.2">
      <c r="A26" s="5"/>
      <c r="B26" s="11" t="s">
        <v>94</v>
      </c>
      <c r="C26" s="15">
        <v>5750088</v>
      </c>
      <c r="D26" s="15">
        <v>-482818</v>
      </c>
      <c r="E26" s="15">
        <f t="shared" si="9"/>
        <v>5267270</v>
      </c>
      <c r="F26" s="15">
        <v>3720107.31</v>
      </c>
      <c r="G26" s="15">
        <v>3427476.23</v>
      </c>
      <c r="H26" s="15">
        <f t="shared" si="10"/>
        <v>1547162.69</v>
      </c>
    </row>
    <row r="27" spans="1:8" x14ac:dyDescent="0.2">
      <c r="A27" s="5"/>
      <c r="B27" s="11" t="s">
        <v>95</v>
      </c>
      <c r="C27" s="15">
        <v>2505800</v>
      </c>
      <c r="D27" s="15">
        <v>852500</v>
      </c>
      <c r="E27" s="15">
        <f t="shared" si="9"/>
        <v>3358300</v>
      </c>
      <c r="F27" s="15">
        <v>1965599.95</v>
      </c>
      <c r="G27" s="15">
        <v>1808747.94</v>
      </c>
      <c r="H27" s="15">
        <f t="shared" si="10"/>
        <v>1392700.05</v>
      </c>
    </row>
    <row r="28" spans="1:8" x14ac:dyDescent="0.2">
      <c r="A28" s="5"/>
      <c r="B28" s="11" t="s">
        <v>96</v>
      </c>
      <c r="C28" s="15">
        <v>1486000</v>
      </c>
      <c r="D28" s="15">
        <v>0</v>
      </c>
      <c r="E28" s="15">
        <f t="shared" si="9"/>
        <v>1486000</v>
      </c>
      <c r="F28" s="15">
        <v>1197594.58</v>
      </c>
      <c r="G28" s="15">
        <v>1192575.43</v>
      </c>
      <c r="H28" s="15">
        <f t="shared" si="10"/>
        <v>288405.41999999993</v>
      </c>
    </row>
    <row r="29" spans="1:8" x14ac:dyDescent="0.2">
      <c r="A29" s="5"/>
      <c r="B29" s="11" t="s">
        <v>97</v>
      </c>
      <c r="C29" s="15">
        <v>1722500</v>
      </c>
      <c r="D29" s="15">
        <v>-438500</v>
      </c>
      <c r="E29" s="15">
        <f t="shared" si="9"/>
        <v>1284000</v>
      </c>
      <c r="F29" s="15">
        <v>136011.63</v>
      </c>
      <c r="G29" s="15">
        <v>136011.63</v>
      </c>
      <c r="H29" s="15">
        <f t="shared" si="10"/>
        <v>1147988.3700000001</v>
      </c>
    </row>
    <row r="30" spans="1:8" x14ac:dyDescent="0.2">
      <c r="A30" s="5"/>
      <c r="B30" s="11" t="s">
        <v>98</v>
      </c>
      <c r="C30" s="15">
        <v>340000</v>
      </c>
      <c r="D30" s="15">
        <v>0</v>
      </c>
      <c r="E30" s="15">
        <f t="shared" si="9"/>
        <v>340000</v>
      </c>
      <c r="F30" s="15">
        <v>173865.13</v>
      </c>
      <c r="G30" s="15">
        <v>173865.13</v>
      </c>
      <c r="H30" s="15">
        <f t="shared" si="10"/>
        <v>166134.87</v>
      </c>
    </row>
    <row r="31" spans="1:8" x14ac:dyDescent="0.2">
      <c r="A31" s="5"/>
      <c r="B31" s="11" t="s">
        <v>99</v>
      </c>
      <c r="C31" s="15">
        <v>218400</v>
      </c>
      <c r="D31" s="15">
        <v>276318</v>
      </c>
      <c r="E31" s="15">
        <f t="shared" si="9"/>
        <v>494718</v>
      </c>
      <c r="F31" s="15">
        <v>446325.25</v>
      </c>
      <c r="G31" s="15">
        <v>446325.25</v>
      </c>
      <c r="H31" s="15">
        <f t="shared" si="10"/>
        <v>48392.75</v>
      </c>
    </row>
    <row r="32" spans="1:8" x14ac:dyDescent="0.2">
      <c r="A32" s="5"/>
      <c r="B32" s="11" t="s">
        <v>19</v>
      </c>
      <c r="C32" s="15">
        <v>1034394</v>
      </c>
      <c r="D32" s="15">
        <v>10794</v>
      </c>
      <c r="E32" s="15">
        <f t="shared" si="9"/>
        <v>1045188</v>
      </c>
      <c r="F32" s="15">
        <v>619065.91</v>
      </c>
      <c r="G32" s="15">
        <v>519942.86</v>
      </c>
      <c r="H32" s="15">
        <f t="shared" si="10"/>
        <v>426122.08999999997</v>
      </c>
    </row>
    <row r="33" spans="1:8" x14ac:dyDescent="0.2">
      <c r="A33" s="50" t="s">
        <v>72</v>
      </c>
      <c r="B33" s="7"/>
      <c r="C33" s="15">
        <f>SUM(C34:C42)</f>
        <v>200000</v>
      </c>
      <c r="D33" s="15">
        <f t="shared" ref="D33:H33" si="11">SUM(D34:D42)</f>
        <v>0</v>
      </c>
      <c r="E33" s="15">
        <f t="shared" si="11"/>
        <v>200000</v>
      </c>
      <c r="F33" s="15">
        <f t="shared" si="11"/>
        <v>86341.3</v>
      </c>
      <c r="G33" s="15">
        <f t="shared" ref="G33" si="12">SUM(G34:G42)</f>
        <v>86341.3</v>
      </c>
      <c r="H33" s="15">
        <f t="shared" si="11"/>
        <v>113658.7</v>
      </c>
    </row>
    <row r="34" spans="1:8" x14ac:dyDescent="0.2">
      <c r="A34" s="5"/>
      <c r="B34" s="11" t="s">
        <v>100</v>
      </c>
      <c r="C34" s="15">
        <v>0</v>
      </c>
      <c r="D34" s="15">
        <v>0</v>
      </c>
      <c r="E34" s="15">
        <f t="shared" ref="E34:E42" si="13">+C34+D34</f>
        <v>0</v>
      </c>
      <c r="F34" s="15">
        <v>0</v>
      </c>
      <c r="G34" s="15">
        <v>0</v>
      </c>
      <c r="H34" s="15">
        <f t="shared" ref="H34:H42" si="14">+E34-F34</f>
        <v>0</v>
      </c>
    </row>
    <row r="35" spans="1:8" x14ac:dyDescent="0.2">
      <c r="A35" s="5"/>
      <c r="B35" s="11" t="s">
        <v>101</v>
      </c>
      <c r="C35" s="15">
        <v>0</v>
      </c>
      <c r="D35" s="15">
        <v>0</v>
      </c>
      <c r="E35" s="15">
        <f t="shared" si="13"/>
        <v>0</v>
      </c>
      <c r="F35" s="15">
        <v>0</v>
      </c>
      <c r="G35" s="15">
        <v>0</v>
      </c>
      <c r="H35" s="15">
        <f t="shared" si="14"/>
        <v>0</v>
      </c>
    </row>
    <row r="36" spans="1:8" x14ac:dyDescent="0.2">
      <c r="A36" s="5"/>
      <c r="B36" s="11" t="s">
        <v>102</v>
      </c>
      <c r="C36" s="15">
        <v>0</v>
      </c>
      <c r="D36" s="15">
        <v>0</v>
      </c>
      <c r="E36" s="15">
        <f t="shared" si="13"/>
        <v>0</v>
      </c>
      <c r="F36" s="15">
        <v>0</v>
      </c>
      <c r="G36" s="15">
        <v>0</v>
      </c>
      <c r="H36" s="15">
        <f t="shared" si="14"/>
        <v>0</v>
      </c>
    </row>
    <row r="37" spans="1:8" x14ac:dyDescent="0.2">
      <c r="A37" s="5"/>
      <c r="B37" s="11" t="s">
        <v>103</v>
      </c>
      <c r="C37" s="15">
        <v>200000</v>
      </c>
      <c r="D37" s="15">
        <v>0</v>
      </c>
      <c r="E37" s="15">
        <f t="shared" si="13"/>
        <v>200000</v>
      </c>
      <c r="F37" s="15">
        <v>86341.3</v>
      </c>
      <c r="G37" s="15">
        <v>86341.3</v>
      </c>
      <c r="H37" s="15">
        <f t="shared" si="14"/>
        <v>113658.7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f t="shared" si="13"/>
        <v>0</v>
      </c>
      <c r="F38" s="15">
        <v>0</v>
      </c>
      <c r="G38" s="15">
        <v>0</v>
      </c>
      <c r="H38" s="15">
        <f t="shared" si="14"/>
        <v>0</v>
      </c>
    </row>
    <row r="39" spans="1:8" x14ac:dyDescent="0.2">
      <c r="A39" s="5"/>
      <c r="B39" s="11" t="s">
        <v>104</v>
      </c>
      <c r="C39" s="15">
        <v>0</v>
      </c>
      <c r="D39" s="15">
        <v>0</v>
      </c>
      <c r="E39" s="15">
        <f t="shared" si="13"/>
        <v>0</v>
      </c>
      <c r="F39" s="15">
        <v>0</v>
      </c>
      <c r="G39" s="15">
        <v>0</v>
      </c>
      <c r="H39" s="15">
        <f t="shared" si="14"/>
        <v>0</v>
      </c>
    </row>
    <row r="40" spans="1:8" x14ac:dyDescent="0.2">
      <c r="A40" s="5"/>
      <c r="B40" s="11" t="s">
        <v>105</v>
      </c>
      <c r="C40" s="15">
        <v>0</v>
      </c>
      <c r="D40" s="15">
        <v>0</v>
      </c>
      <c r="E40" s="15">
        <f t="shared" si="13"/>
        <v>0</v>
      </c>
      <c r="F40" s="15">
        <v>0</v>
      </c>
      <c r="G40" s="15">
        <v>0</v>
      </c>
      <c r="H40" s="15">
        <f t="shared" si="14"/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f t="shared" si="13"/>
        <v>0</v>
      </c>
      <c r="F41" s="15">
        <v>0</v>
      </c>
      <c r="G41" s="15">
        <v>0</v>
      </c>
      <c r="H41" s="15">
        <f t="shared" si="14"/>
        <v>0</v>
      </c>
    </row>
    <row r="42" spans="1:8" x14ac:dyDescent="0.2">
      <c r="A42" s="5"/>
      <c r="B42" s="11" t="s">
        <v>106</v>
      </c>
      <c r="C42" s="15">
        <v>0</v>
      </c>
      <c r="D42" s="15">
        <v>0</v>
      </c>
      <c r="E42" s="15">
        <f t="shared" si="13"/>
        <v>0</v>
      </c>
      <c r="F42" s="15">
        <v>0</v>
      </c>
      <c r="G42" s="15">
        <v>0</v>
      </c>
      <c r="H42" s="15">
        <f t="shared" si="14"/>
        <v>0</v>
      </c>
    </row>
    <row r="43" spans="1:8" x14ac:dyDescent="0.2">
      <c r="A43" s="50" t="s">
        <v>73</v>
      </c>
      <c r="B43" s="7"/>
      <c r="C43" s="15">
        <f>SUM(C44:C52)</f>
        <v>12805000</v>
      </c>
      <c r="D43" s="15">
        <f t="shared" ref="D43:H43" si="15">SUM(D44:D52)</f>
        <v>1865520.4</v>
      </c>
      <c r="E43" s="15">
        <f t="shared" si="15"/>
        <v>14670520.4</v>
      </c>
      <c r="F43" s="15">
        <f t="shared" si="15"/>
        <v>8365240.1500000004</v>
      </c>
      <c r="G43" s="15">
        <f t="shared" ref="G43" si="16">SUM(G44:G52)</f>
        <v>8365240.1500000004</v>
      </c>
      <c r="H43" s="15">
        <f t="shared" si="15"/>
        <v>6305280.2499999991</v>
      </c>
    </row>
    <row r="44" spans="1:8" x14ac:dyDescent="0.2">
      <c r="A44" s="5"/>
      <c r="B44" s="11" t="s">
        <v>107</v>
      </c>
      <c r="C44" s="15">
        <v>705000</v>
      </c>
      <c r="D44" s="15">
        <v>545000</v>
      </c>
      <c r="E44" s="15">
        <f t="shared" ref="E44:E52" si="17">+C44+D44</f>
        <v>1250000</v>
      </c>
      <c r="F44" s="15">
        <v>685495.55</v>
      </c>
      <c r="G44" s="15">
        <v>685495.55</v>
      </c>
      <c r="H44" s="15">
        <f t="shared" ref="H44:H52" si="18">+E44-F44</f>
        <v>564504.44999999995</v>
      </c>
    </row>
    <row r="45" spans="1:8" x14ac:dyDescent="0.2">
      <c r="A45" s="5"/>
      <c r="B45" s="11" t="s">
        <v>108</v>
      </c>
      <c r="C45" s="15">
        <v>60000</v>
      </c>
      <c r="D45" s="15">
        <v>0</v>
      </c>
      <c r="E45" s="15">
        <f t="shared" si="17"/>
        <v>60000</v>
      </c>
      <c r="F45" s="15">
        <v>0</v>
      </c>
      <c r="G45" s="15">
        <v>0</v>
      </c>
      <c r="H45" s="15">
        <f t="shared" si="18"/>
        <v>60000</v>
      </c>
    </row>
    <row r="46" spans="1:8" x14ac:dyDescent="0.2">
      <c r="A46" s="5"/>
      <c r="B46" s="11" t="s">
        <v>109</v>
      </c>
      <c r="C46" s="15">
        <v>0</v>
      </c>
      <c r="D46" s="15">
        <v>0</v>
      </c>
      <c r="E46" s="15">
        <f t="shared" si="17"/>
        <v>0</v>
      </c>
      <c r="F46" s="15">
        <v>0</v>
      </c>
      <c r="G46" s="15">
        <v>0</v>
      </c>
      <c r="H46" s="15">
        <f t="shared" si="18"/>
        <v>0</v>
      </c>
    </row>
    <row r="47" spans="1:8" x14ac:dyDescent="0.2">
      <c r="A47" s="5"/>
      <c r="B47" s="11" t="s">
        <v>110</v>
      </c>
      <c r="C47" s="15">
        <v>1500000</v>
      </c>
      <c r="D47" s="15">
        <v>1320520.3999999999</v>
      </c>
      <c r="E47" s="15">
        <f t="shared" si="17"/>
        <v>2820520.4</v>
      </c>
      <c r="F47" s="15">
        <v>1001035</v>
      </c>
      <c r="G47" s="15">
        <v>1001035</v>
      </c>
      <c r="H47" s="15">
        <f t="shared" si="18"/>
        <v>1819485.4</v>
      </c>
    </row>
    <row r="48" spans="1:8" x14ac:dyDescent="0.2">
      <c r="A48" s="5"/>
      <c r="B48" s="11" t="s">
        <v>111</v>
      </c>
      <c r="C48" s="15">
        <v>0</v>
      </c>
      <c r="D48" s="15">
        <v>0</v>
      </c>
      <c r="E48" s="15">
        <f t="shared" si="17"/>
        <v>0</v>
      </c>
      <c r="F48" s="15">
        <v>0</v>
      </c>
      <c r="G48" s="15">
        <v>0</v>
      </c>
      <c r="H48" s="15">
        <f t="shared" si="18"/>
        <v>0</v>
      </c>
    </row>
    <row r="49" spans="1:8" x14ac:dyDescent="0.2">
      <c r="A49" s="5"/>
      <c r="B49" s="11" t="s">
        <v>112</v>
      </c>
      <c r="C49" s="15">
        <v>180000</v>
      </c>
      <c r="D49" s="15">
        <v>0</v>
      </c>
      <c r="E49" s="15">
        <f t="shared" si="17"/>
        <v>180000</v>
      </c>
      <c r="F49" s="15">
        <v>14291.2</v>
      </c>
      <c r="G49" s="15">
        <v>14291.2</v>
      </c>
      <c r="H49" s="15">
        <f t="shared" si="18"/>
        <v>165708.79999999999</v>
      </c>
    </row>
    <row r="50" spans="1:8" x14ac:dyDescent="0.2">
      <c r="A50" s="5"/>
      <c r="B50" s="11" t="s">
        <v>113</v>
      </c>
      <c r="C50" s="15">
        <v>0</v>
      </c>
      <c r="D50" s="15">
        <v>0</v>
      </c>
      <c r="E50" s="15">
        <f t="shared" si="17"/>
        <v>0</v>
      </c>
      <c r="F50" s="15">
        <v>0</v>
      </c>
      <c r="G50" s="15">
        <v>0</v>
      </c>
      <c r="H50" s="15">
        <f t="shared" si="18"/>
        <v>0</v>
      </c>
    </row>
    <row r="51" spans="1:8" x14ac:dyDescent="0.2">
      <c r="A51" s="5"/>
      <c r="B51" s="11" t="s">
        <v>114</v>
      </c>
      <c r="C51" s="15">
        <v>10000000</v>
      </c>
      <c r="D51" s="15">
        <v>0</v>
      </c>
      <c r="E51" s="15">
        <f t="shared" si="17"/>
        <v>10000000</v>
      </c>
      <c r="F51" s="15">
        <v>6500000</v>
      </c>
      <c r="G51" s="15">
        <v>6500000</v>
      </c>
      <c r="H51" s="15">
        <f t="shared" si="18"/>
        <v>3500000</v>
      </c>
    </row>
    <row r="52" spans="1:8" x14ac:dyDescent="0.2">
      <c r="A52" s="5"/>
      <c r="B52" s="11" t="s">
        <v>115</v>
      </c>
      <c r="C52" s="15">
        <v>360000</v>
      </c>
      <c r="D52" s="15">
        <v>0</v>
      </c>
      <c r="E52" s="15">
        <f t="shared" si="17"/>
        <v>360000</v>
      </c>
      <c r="F52" s="15">
        <v>164418.4</v>
      </c>
      <c r="G52" s="15">
        <v>164418.4</v>
      </c>
      <c r="H52" s="15">
        <f t="shared" si="18"/>
        <v>195581.6</v>
      </c>
    </row>
    <row r="53" spans="1:8" x14ac:dyDescent="0.2">
      <c r="A53" s="50" t="s">
        <v>74</v>
      </c>
      <c r="B53" s="7"/>
      <c r="C53" s="15">
        <f>SUM(C54:C56)</f>
        <v>96503495</v>
      </c>
      <c r="D53" s="15">
        <f t="shared" ref="D53:H53" si="19">SUM(D54:D56)</f>
        <v>0</v>
      </c>
      <c r="E53" s="15">
        <f t="shared" si="19"/>
        <v>96503495</v>
      </c>
      <c r="F53" s="15">
        <f t="shared" si="19"/>
        <v>2721455.29</v>
      </c>
      <c r="G53" s="15">
        <f t="shared" ref="G53" si="20">SUM(G54:G56)</f>
        <v>2721455.29</v>
      </c>
      <c r="H53" s="15">
        <f t="shared" si="19"/>
        <v>93782039.709999993</v>
      </c>
    </row>
    <row r="54" spans="1:8" x14ac:dyDescent="0.2">
      <c r="A54" s="5"/>
      <c r="B54" s="11" t="s">
        <v>116</v>
      </c>
      <c r="C54" s="15">
        <v>0</v>
      </c>
      <c r="D54" s="15">
        <v>0</v>
      </c>
      <c r="E54" s="15">
        <f t="shared" ref="E54:E56" si="21">+C54+D54</f>
        <v>0</v>
      </c>
      <c r="F54" s="15">
        <v>0</v>
      </c>
      <c r="G54" s="15">
        <v>0</v>
      </c>
      <c r="H54" s="15">
        <f t="shared" ref="H54:H56" si="22">+E54-F54</f>
        <v>0</v>
      </c>
    </row>
    <row r="55" spans="1:8" x14ac:dyDescent="0.2">
      <c r="A55" s="5"/>
      <c r="B55" s="11" t="s">
        <v>117</v>
      </c>
      <c r="C55" s="15">
        <v>96503495</v>
      </c>
      <c r="D55" s="15">
        <v>0</v>
      </c>
      <c r="E55" s="15">
        <f t="shared" si="21"/>
        <v>96503495</v>
      </c>
      <c r="F55" s="15">
        <v>2721455.29</v>
      </c>
      <c r="G55" s="15">
        <v>2721455.29</v>
      </c>
      <c r="H55" s="15">
        <f t="shared" si="22"/>
        <v>93782039.709999993</v>
      </c>
    </row>
    <row r="56" spans="1:8" x14ac:dyDescent="0.2">
      <c r="A56" s="5"/>
      <c r="B56" s="11" t="s">
        <v>118</v>
      </c>
      <c r="C56" s="15">
        <v>0</v>
      </c>
      <c r="D56" s="15">
        <v>0</v>
      </c>
      <c r="E56" s="15">
        <f t="shared" si="21"/>
        <v>0</v>
      </c>
      <c r="F56" s="15">
        <v>0</v>
      </c>
      <c r="G56" s="15">
        <v>0</v>
      </c>
      <c r="H56" s="15">
        <f t="shared" si="22"/>
        <v>0</v>
      </c>
    </row>
    <row r="57" spans="1:8" x14ac:dyDescent="0.2">
      <c r="A57" s="50" t="s">
        <v>75</v>
      </c>
      <c r="B57" s="7"/>
      <c r="C57" s="15">
        <f>SUM(C58:C64)</f>
        <v>0</v>
      </c>
      <c r="D57" s="15">
        <f t="shared" ref="D57:H57" si="23">SUM(D58:D64)</f>
        <v>0</v>
      </c>
      <c r="E57" s="15">
        <f t="shared" si="23"/>
        <v>0</v>
      </c>
      <c r="F57" s="15">
        <f t="shared" si="23"/>
        <v>0</v>
      </c>
      <c r="G57" s="15">
        <f t="shared" ref="G57" si="24">SUM(G58:G64)</f>
        <v>0</v>
      </c>
      <c r="H57" s="15">
        <f t="shared" si="23"/>
        <v>0</v>
      </c>
    </row>
    <row r="58" spans="1:8" x14ac:dyDescent="0.2">
      <c r="A58" s="5"/>
      <c r="B58" s="11" t="s">
        <v>119</v>
      </c>
      <c r="C58" s="15">
        <v>0</v>
      </c>
      <c r="D58" s="15">
        <v>0</v>
      </c>
      <c r="E58" s="15">
        <f t="shared" ref="E58:E64" si="25">+C58+D58</f>
        <v>0</v>
      </c>
      <c r="F58" s="15">
        <v>0</v>
      </c>
      <c r="G58" s="15">
        <v>0</v>
      </c>
      <c r="H58" s="15">
        <f t="shared" ref="H58:H64" si="26">+E58-F58</f>
        <v>0</v>
      </c>
    </row>
    <row r="59" spans="1:8" x14ac:dyDescent="0.2">
      <c r="A59" s="5"/>
      <c r="B59" s="11" t="s">
        <v>120</v>
      </c>
      <c r="C59" s="15">
        <v>0</v>
      </c>
      <c r="D59" s="15">
        <v>0</v>
      </c>
      <c r="E59" s="15">
        <f t="shared" si="25"/>
        <v>0</v>
      </c>
      <c r="F59" s="15">
        <v>0</v>
      </c>
      <c r="G59" s="15">
        <v>0</v>
      </c>
      <c r="H59" s="15">
        <f t="shared" si="26"/>
        <v>0</v>
      </c>
    </row>
    <row r="60" spans="1:8" x14ac:dyDescent="0.2">
      <c r="A60" s="5"/>
      <c r="B60" s="11" t="s">
        <v>121</v>
      </c>
      <c r="C60" s="15">
        <v>0</v>
      </c>
      <c r="D60" s="15">
        <v>0</v>
      </c>
      <c r="E60" s="15">
        <f t="shared" si="25"/>
        <v>0</v>
      </c>
      <c r="F60" s="15">
        <v>0</v>
      </c>
      <c r="G60" s="15">
        <v>0</v>
      </c>
      <c r="H60" s="15">
        <f t="shared" si="26"/>
        <v>0</v>
      </c>
    </row>
    <row r="61" spans="1:8" x14ac:dyDescent="0.2">
      <c r="A61" s="5"/>
      <c r="B61" s="11" t="s">
        <v>122</v>
      </c>
      <c r="C61" s="15">
        <v>0</v>
      </c>
      <c r="D61" s="15">
        <v>0</v>
      </c>
      <c r="E61" s="15">
        <f t="shared" si="25"/>
        <v>0</v>
      </c>
      <c r="F61" s="15">
        <v>0</v>
      </c>
      <c r="G61" s="15">
        <v>0</v>
      </c>
      <c r="H61" s="15">
        <f t="shared" si="26"/>
        <v>0</v>
      </c>
    </row>
    <row r="62" spans="1:8" x14ac:dyDescent="0.2">
      <c r="A62" s="5"/>
      <c r="B62" s="11" t="s">
        <v>123</v>
      </c>
      <c r="C62" s="15">
        <v>0</v>
      </c>
      <c r="D62" s="15">
        <v>0</v>
      </c>
      <c r="E62" s="15">
        <f t="shared" si="25"/>
        <v>0</v>
      </c>
      <c r="F62" s="15">
        <v>0</v>
      </c>
      <c r="G62" s="15">
        <v>0</v>
      </c>
      <c r="H62" s="15">
        <f t="shared" si="26"/>
        <v>0</v>
      </c>
    </row>
    <row r="63" spans="1:8" x14ac:dyDescent="0.2">
      <c r="A63" s="5"/>
      <c r="B63" s="11" t="s">
        <v>124</v>
      </c>
      <c r="C63" s="15">
        <v>0</v>
      </c>
      <c r="D63" s="15">
        <v>0</v>
      </c>
      <c r="E63" s="15">
        <f t="shared" si="25"/>
        <v>0</v>
      </c>
      <c r="F63" s="15">
        <v>0</v>
      </c>
      <c r="G63" s="15">
        <v>0</v>
      </c>
      <c r="H63" s="15">
        <f t="shared" si="26"/>
        <v>0</v>
      </c>
    </row>
    <row r="64" spans="1:8" x14ac:dyDescent="0.2">
      <c r="A64" s="5"/>
      <c r="B64" s="11" t="s">
        <v>125</v>
      </c>
      <c r="C64" s="15">
        <v>0</v>
      </c>
      <c r="D64" s="15">
        <v>0</v>
      </c>
      <c r="E64" s="15">
        <f t="shared" si="25"/>
        <v>0</v>
      </c>
      <c r="F64" s="15">
        <v>0</v>
      </c>
      <c r="G64" s="15">
        <v>0</v>
      </c>
      <c r="H64" s="15">
        <f t="shared" si="26"/>
        <v>0</v>
      </c>
    </row>
    <row r="65" spans="1:8" x14ac:dyDescent="0.2">
      <c r="A65" s="50" t="s">
        <v>76</v>
      </c>
      <c r="B65" s="7"/>
      <c r="C65" s="15">
        <f>SUM(C66:C68)</f>
        <v>0</v>
      </c>
      <c r="D65" s="15">
        <f t="shared" ref="D65:H65" si="27">SUM(D66:D68)</f>
        <v>0</v>
      </c>
      <c r="E65" s="15">
        <f t="shared" si="27"/>
        <v>0</v>
      </c>
      <c r="F65" s="15">
        <f t="shared" si="27"/>
        <v>0</v>
      </c>
      <c r="G65" s="15">
        <f t="shared" ref="G65" si="28">SUM(G66:G68)</f>
        <v>0</v>
      </c>
      <c r="H65" s="15">
        <f t="shared" si="27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f t="shared" ref="E66:E68" si="29">+C66+D66</f>
        <v>0</v>
      </c>
      <c r="F66" s="15">
        <v>0</v>
      </c>
      <c r="G66" s="15">
        <v>0</v>
      </c>
      <c r="H66" s="15">
        <f t="shared" ref="H66:H68" si="30">+E66-F66</f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f t="shared" si="29"/>
        <v>0</v>
      </c>
      <c r="F67" s="15">
        <v>0</v>
      </c>
      <c r="G67" s="15">
        <v>0</v>
      </c>
      <c r="H67" s="15">
        <f t="shared" si="30"/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f t="shared" si="29"/>
        <v>0</v>
      </c>
      <c r="F68" s="15">
        <v>0</v>
      </c>
      <c r="G68" s="15">
        <v>0</v>
      </c>
      <c r="H68" s="15">
        <f t="shared" si="30"/>
        <v>0</v>
      </c>
    </row>
    <row r="69" spans="1:8" x14ac:dyDescent="0.2">
      <c r="A69" s="50" t="s">
        <v>77</v>
      </c>
      <c r="B69" s="7"/>
      <c r="C69" s="15">
        <f>SUM(C70:C76)</f>
        <v>0</v>
      </c>
      <c r="D69" s="15">
        <f t="shared" ref="D69:H69" si="31">SUM(D70:D76)</f>
        <v>0</v>
      </c>
      <c r="E69" s="15">
        <f t="shared" si="31"/>
        <v>0</v>
      </c>
      <c r="F69" s="15">
        <f t="shared" si="31"/>
        <v>0</v>
      </c>
      <c r="G69" s="15">
        <f t="shared" ref="G69" si="32">SUM(G70:G76)</f>
        <v>0</v>
      </c>
      <c r="H69" s="15">
        <f t="shared" si="31"/>
        <v>0</v>
      </c>
    </row>
    <row r="70" spans="1:8" x14ac:dyDescent="0.2">
      <c r="A70" s="5"/>
      <c r="B70" s="11" t="s">
        <v>126</v>
      </c>
      <c r="C70" s="15">
        <v>0</v>
      </c>
      <c r="D70" s="15">
        <v>0</v>
      </c>
      <c r="E70" s="15">
        <f t="shared" ref="E70:E76" si="33">+C70+D70</f>
        <v>0</v>
      </c>
      <c r="F70" s="15">
        <v>0</v>
      </c>
      <c r="G70" s="15">
        <v>0</v>
      </c>
      <c r="H70" s="15">
        <f t="shared" ref="H70:H76" si="34">+E70-F70</f>
        <v>0</v>
      </c>
    </row>
    <row r="71" spans="1:8" x14ac:dyDescent="0.2">
      <c r="A71" s="5"/>
      <c r="B71" s="11" t="s">
        <v>127</v>
      </c>
      <c r="C71" s="15">
        <v>0</v>
      </c>
      <c r="D71" s="15">
        <v>0</v>
      </c>
      <c r="E71" s="15">
        <f t="shared" si="33"/>
        <v>0</v>
      </c>
      <c r="F71" s="15">
        <v>0</v>
      </c>
      <c r="G71" s="15">
        <v>0</v>
      </c>
      <c r="H71" s="15">
        <f t="shared" si="34"/>
        <v>0</v>
      </c>
    </row>
    <row r="72" spans="1:8" x14ac:dyDescent="0.2">
      <c r="A72" s="5"/>
      <c r="B72" s="11" t="s">
        <v>128</v>
      </c>
      <c r="C72" s="15">
        <v>0</v>
      </c>
      <c r="D72" s="15">
        <v>0</v>
      </c>
      <c r="E72" s="15">
        <f t="shared" si="33"/>
        <v>0</v>
      </c>
      <c r="F72" s="15">
        <v>0</v>
      </c>
      <c r="G72" s="15">
        <v>0</v>
      </c>
      <c r="H72" s="15">
        <f t="shared" si="34"/>
        <v>0</v>
      </c>
    </row>
    <row r="73" spans="1:8" x14ac:dyDescent="0.2">
      <c r="A73" s="5"/>
      <c r="B73" s="11" t="s">
        <v>129</v>
      </c>
      <c r="C73" s="15">
        <v>0</v>
      </c>
      <c r="D73" s="15">
        <v>0</v>
      </c>
      <c r="E73" s="15">
        <f t="shared" si="33"/>
        <v>0</v>
      </c>
      <c r="F73" s="15">
        <v>0</v>
      </c>
      <c r="G73" s="15">
        <v>0</v>
      </c>
      <c r="H73" s="15">
        <f t="shared" si="34"/>
        <v>0</v>
      </c>
    </row>
    <row r="74" spans="1:8" x14ac:dyDescent="0.2">
      <c r="A74" s="5"/>
      <c r="B74" s="11" t="s">
        <v>130</v>
      </c>
      <c r="C74" s="15">
        <v>0</v>
      </c>
      <c r="D74" s="15">
        <v>0</v>
      </c>
      <c r="E74" s="15">
        <f t="shared" si="33"/>
        <v>0</v>
      </c>
      <c r="F74" s="15">
        <v>0</v>
      </c>
      <c r="G74" s="15">
        <v>0</v>
      </c>
      <c r="H74" s="15">
        <f t="shared" si="34"/>
        <v>0</v>
      </c>
    </row>
    <row r="75" spans="1:8" x14ac:dyDescent="0.2">
      <c r="A75" s="5"/>
      <c r="B75" s="11" t="s">
        <v>131</v>
      </c>
      <c r="C75" s="15">
        <v>0</v>
      </c>
      <c r="D75" s="15">
        <v>0</v>
      </c>
      <c r="E75" s="15">
        <f t="shared" si="33"/>
        <v>0</v>
      </c>
      <c r="F75" s="15">
        <v>0</v>
      </c>
      <c r="G75" s="15">
        <v>0</v>
      </c>
      <c r="H75" s="15">
        <f t="shared" si="34"/>
        <v>0</v>
      </c>
    </row>
    <row r="76" spans="1:8" x14ac:dyDescent="0.2">
      <c r="A76" s="6"/>
      <c r="B76" s="12" t="s">
        <v>132</v>
      </c>
      <c r="C76" s="16">
        <v>0</v>
      </c>
      <c r="D76" s="16">
        <v>0</v>
      </c>
      <c r="E76" s="16">
        <f t="shared" si="33"/>
        <v>0</v>
      </c>
      <c r="F76" s="16">
        <v>0</v>
      </c>
      <c r="G76" s="16">
        <v>0</v>
      </c>
      <c r="H76" s="16">
        <f t="shared" si="34"/>
        <v>0</v>
      </c>
    </row>
    <row r="77" spans="1:8" x14ac:dyDescent="0.2">
      <c r="A77" s="8"/>
      <c r="B77" s="13" t="s">
        <v>61</v>
      </c>
      <c r="C77" s="17">
        <f>+C69+C65+C57+C53+C43+C33+C23+C13+C5</f>
        <v>166556120</v>
      </c>
      <c r="D77" s="17">
        <f t="shared" ref="D77:H77" si="35">+D69+D65+D57+D53+D43+D33+D23+D13+D5</f>
        <v>2788215.4</v>
      </c>
      <c r="E77" s="17">
        <f t="shared" si="35"/>
        <v>169344335.40000001</v>
      </c>
      <c r="F77" s="17">
        <f t="shared" si="35"/>
        <v>58579689.63000001</v>
      </c>
      <c r="G77" s="17">
        <f t="shared" si="35"/>
        <v>57446636.359999999</v>
      </c>
      <c r="H77" s="17">
        <f t="shared" si="35"/>
        <v>110764645.77</v>
      </c>
    </row>
    <row r="79" spans="1:8" x14ac:dyDescent="0.2">
      <c r="A79" s="51" t="s">
        <v>138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" right="0" top="0.19685039370078741" bottom="0.19685039370078741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62</v>
      </c>
      <c r="B2" s="58"/>
      <c r="C2" s="52" t="s">
        <v>68</v>
      </c>
      <c r="D2" s="53"/>
      <c r="E2" s="53"/>
      <c r="F2" s="53"/>
      <c r="G2" s="54"/>
      <c r="H2" s="55" t="s">
        <v>67</v>
      </c>
    </row>
    <row r="3" spans="1:8" ht="24.9" customHeight="1" x14ac:dyDescent="0.2">
      <c r="A3" s="59"/>
      <c r="B3" s="60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22">
        <v>57247625</v>
      </c>
      <c r="D6" s="22">
        <v>922695</v>
      </c>
      <c r="E6" s="22">
        <f>+C6+D6</f>
        <v>58170320</v>
      </c>
      <c r="F6" s="22">
        <v>47492994.190000013</v>
      </c>
      <c r="G6" s="22">
        <v>46359940.920000002</v>
      </c>
      <c r="H6" s="22">
        <f>+E6-F6</f>
        <v>10677325.809999987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>
        <v>109308495</v>
      </c>
      <c r="D8" s="22">
        <v>1865520.4</v>
      </c>
      <c r="E8" s="22">
        <f>+C8+D8</f>
        <v>111174015.40000001</v>
      </c>
      <c r="F8" s="22">
        <v>11086695.440000001</v>
      </c>
      <c r="G8" s="22">
        <v>11086695.440000001</v>
      </c>
      <c r="H8" s="22">
        <f>+E8-F8</f>
        <v>100087319.96000001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f>+C10+D10</f>
        <v>0</v>
      </c>
      <c r="F10" s="22">
        <v>0</v>
      </c>
      <c r="G10" s="22">
        <v>0</v>
      </c>
      <c r="H10" s="22">
        <f>+E10-F10</f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>
        <v>0</v>
      </c>
      <c r="D12" s="22">
        <v>0</v>
      </c>
      <c r="E12" s="22">
        <f>+C12+D12</f>
        <v>0</v>
      </c>
      <c r="F12" s="22">
        <v>0</v>
      </c>
      <c r="G12" s="22">
        <v>0</v>
      </c>
      <c r="H12" s="22">
        <f>+E12-F12</f>
        <v>0</v>
      </c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f>+C14+D14</f>
        <v>0</v>
      </c>
      <c r="F14" s="22">
        <v>0</v>
      </c>
      <c r="G14" s="22">
        <v>0</v>
      </c>
      <c r="H14" s="22">
        <f>+E14-F14</f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61</v>
      </c>
      <c r="C16" s="17">
        <f>+C6+C8+C10+C12+C14</f>
        <v>166556120</v>
      </c>
      <c r="D16" s="17">
        <f t="shared" ref="D16:H16" si="0">+D6+D8+D10+D12+D14</f>
        <v>2788215.4</v>
      </c>
      <c r="E16" s="17">
        <f t="shared" si="0"/>
        <v>169344335.40000001</v>
      </c>
      <c r="F16" s="17">
        <f t="shared" si="0"/>
        <v>58579689.63000001</v>
      </c>
      <c r="G16" s="17">
        <f t="shared" si="0"/>
        <v>57446636.359999999</v>
      </c>
      <c r="H16" s="17">
        <f t="shared" si="0"/>
        <v>110764645.77</v>
      </c>
    </row>
    <row r="18" spans="1:1" x14ac:dyDescent="0.2">
      <c r="A18" s="51" t="s">
        <v>138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2" t="s">
        <v>141</v>
      </c>
      <c r="B1" s="53"/>
      <c r="C1" s="53"/>
      <c r="D1" s="53"/>
      <c r="E1" s="53"/>
      <c r="F1" s="53"/>
      <c r="G1" s="53"/>
      <c r="H1" s="54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7" t="s">
        <v>62</v>
      </c>
      <c r="B3" s="58"/>
      <c r="C3" s="52" t="s">
        <v>68</v>
      </c>
      <c r="D3" s="53"/>
      <c r="E3" s="53"/>
      <c r="F3" s="53"/>
      <c r="G3" s="54"/>
      <c r="H3" s="55" t="s">
        <v>67</v>
      </c>
    </row>
    <row r="4" spans="1:8" ht="24.9" customHeight="1" x14ac:dyDescent="0.2">
      <c r="A4" s="59"/>
      <c r="B4" s="60"/>
      <c r="C4" s="9" t="s">
        <v>63</v>
      </c>
      <c r="D4" s="9" t="s">
        <v>133</v>
      </c>
      <c r="E4" s="9" t="s">
        <v>64</v>
      </c>
      <c r="F4" s="9" t="s">
        <v>65</v>
      </c>
      <c r="G4" s="9" t="s">
        <v>66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134</v>
      </c>
      <c r="F5" s="10">
        <v>4</v>
      </c>
      <c r="G5" s="10">
        <v>5</v>
      </c>
      <c r="H5" s="10" t="s">
        <v>135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53</v>
      </c>
      <c r="B7" s="24"/>
      <c r="C7" s="15">
        <v>166556120</v>
      </c>
      <c r="D7" s="15">
        <v>2788215.4</v>
      </c>
      <c r="E7" s="15">
        <f>+C7+D7</f>
        <v>169344335.40000001</v>
      </c>
      <c r="F7" s="15">
        <v>58579689.63000001</v>
      </c>
      <c r="G7" s="15">
        <v>57446636.359999999</v>
      </c>
      <c r="H7" s="15">
        <f>+E7-F7</f>
        <v>110764645.77</v>
      </c>
    </row>
    <row r="8" spans="1:8" x14ac:dyDescent="0.2">
      <c r="A8" s="4" t="s">
        <v>54</v>
      </c>
      <c r="B8" s="24"/>
      <c r="C8" s="15">
        <v>0</v>
      </c>
      <c r="D8" s="15">
        <v>0</v>
      </c>
      <c r="E8" s="15">
        <f t="shared" ref="E8:E14" si="0">+C8+D8</f>
        <v>0</v>
      </c>
      <c r="F8" s="15">
        <v>0</v>
      </c>
      <c r="G8" s="15">
        <v>0</v>
      </c>
      <c r="H8" s="15">
        <f t="shared" ref="H8:H14" si="1">+E8-F8</f>
        <v>0</v>
      </c>
    </row>
    <row r="9" spans="1:8" x14ac:dyDescent="0.2">
      <c r="A9" s="4" t="s">
        <v>55</v>
      </c>
      <c r="B9" s="24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56</v>
      </c>
      <c r="B10" s="24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57</v>
      </c>
      <c r="B11" s="24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58</v>
      </c>
      <c r="B12" s="24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59</v>
      </c>
      <c r="B13" s="24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 t="s">
        <v>60</v>
      </c>
      <c r="B14" s="24"/>
      <c r="C14" s="15">
        <v>0</v>
      </c>
      <c r="D14" s="15">
        <v>0</v>
      </c>
      <c r="E14" s="15">
        <f t="shared" si="0"/>
        <v>0</v>
      </c>
      <c r="F14" s="15">
        <v>0</v>
      </c>
      <c r="G14" s="15">
        <v>0</v>
      </c>
      <c r="H14" s="15">
        <f t="shared" si="1"/>
        <v>0</v>
      </c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61</v>
      </c>
      <c r="C16" s="25">
        <f>SUM(C7:C14)</f>
        <v>166556120</v>
      </c>
      <c r="D16" s="25">
        <f t="shared" ref="D16:H16" si="2">SUM(D7:D14)</f>
        <v>2788215.4</v>
      </c>
      <c r="E16" s="25">
        <f t="shared" si="2"/>
        <v>169344335.40000001</v>
      </c>
      <c r="F16" s="25">
        <f t="shared" si="2"/>
        <v>58579689.63000001</v>
      </c>
      <c r="G16" s="25">
        <f t="shared" si="2"/>
        <v>57446636.359999999</v>
      </c>
      <c r="H16" s="25">
        <f t="shared" si="2"/>
        <v>110764645.77</v>
      </c>
    </row>
    <row r="19" spans="1:8" ht="45" customHeight="1" x14ac:dyDescent="0.2">
      <c r="A19" s="52" t="s">
        <v>136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62</v>
      </c>
      <c r="B21" s="58"/>
      <c r="C21" s="52" t="s">
        <v>68</v>
      </c>
      <c r="D21" s="53"/>
      <c r="E21" s="53"/>
      <c r="F21" s="53"/>
      <c r="G21" s="54"/>
      <c r="H21" s="55" t="s">
        <v>67</v>
      </c>
    </row>
    <row r="22" spans="1:8" ht="20.399999999999999" x14ac:dyDescent="0.2">
      <c r="A22" s="59"/>
      <c r="B22" s="60"/>
      <c r="C22" s="9" t="s">
        <v>63</v>
      </c>
      <c r="D22" s="9" t="s">
        <v>133</v>
      </c>
      <c r="E22" s="9" t="s">
        <v>64</v>
      </c>
      <c r="F22" s="9" t="s">
        <v>65</v>
      </c>
      <c r="G22" s="9" t="s">
        <v>66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134</v>
      </c>
      <c r="F23" s="10">
        <v>4</v>
      </c>
      <c r="G23" s="10">
        <v>5</v>
      </c>
      <c r="H23" s="10" t="s">
        <v>135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61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2" t="s">
        <v>137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62</v>
      </c>
      <c r="B34" s="58"/>
      <c r="C34" s="52" t="s">
        <v>68</v>
      </c>
      <c r="D34" s="53"/>
      <c r="E34" s="53"/>
      <c r="F34" s="53"/>
      <c r="G34" s="54"/>
      <c r="H34" s="55" t="s">
        <v>67</v>
      </c>
    </row>
    <row r="35" spans="1:8" ht="20.399999999999999" x14ac:dyDescent="0.2">
      <c r="A35" s="59"/>
      <c r="B35" s="60"/>
      <c r="C35" s="9" t="s">
        <v>63</v>
      </c>
      <c r="D35" s="9" t="s">
        <v>133</v>
      </c>
      <c r="E35" s="9" t="s">
        <v>64</v>
      </c>
      <c r="F35" s="9" t="s">
        <v>65</v>
      </c>
      <c r="G35" s="9" t="s">
        <v>66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134</v>
      </c>
      <c r="F36" s="10">
        <v>4</v>
      </c>
      <c r="G36" s="10">
        <v>5</v>
      </c>
      <c r="H36" s="10" t="s">
        <v>135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0.399999999999999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0.399999999999999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0.399999999999999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0.399999999999999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0.399999999999999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ht="20.399999999999999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61</v>
      </c>
      <c r="C52" s="25"/>
      <c r="D52" s="25"/>
      <c r="E52" s="25"/>
      <c r="F52" s="25"/>
      <c r="G52" s="25"/>
      <c r="H52" s="25"/>
    </row>
    <row r="54" spans="1:8" x14ac:dyDescent="0.2">
      <c r="A54" s="51" t="s">
        <v>138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2" t="s">
        <v>142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62</v>
      </c>
      <c r="B2" s="58"/>
      <c r="C2" s="52" t="s">
        <v>68</v>
      </c>
      <c r="D2" s="53"/>
      <c r="E2" s="53"/>
      <c r="F2" s="53"/>
      <c r="G2" s="54"/>
      <c r="H2" s="55" t="s">
        <v>67</v>
      </c>
    </row>
    <row r="3" spans="1:8" ht="24.9" customHeight="1" x14ac:dyDescent="0.2">
      <c r="A3" s="59"/>
      <c r="B3" s="60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>
        <f>SUM(C7:C14)</f>
        <v>0</v>
      </c>
      <c r="D6" s="15">
        <f t="shared" ref="D6:H6" si="0">SUM(D7:D14)</f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f>+C7+D7</f>
        <v>0</v>
      </c>
      <c r="F7" s="15">
        <v>0</v>
      </c>
      <c r="G7" s="15">
        <v>0</v>
      </c>
      <c r="H7" s="15">
        <f>+E7-F7</f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f t="shared" ref="E8:E14" si="1">+C8+D8</f>
        <v>0</v>
      </c>
      <c r="F8" s="15">
        <v>0</v>
      </c>
      <c r="G8" s="15">
        <v>0</v>
      </c>
      <c r="H8" s="15">
        <f t="shared" ref="H8:H14" si="2">+E8-F8</f>
        <v>0</v>
      </c>
    </row>
    <row r="9" spans="1:8" x14ac:dyDescent="0.2">
      <c r="A9" s="40"/>
      <c r="B9" s="44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40"/>
      <c r="B11" s="44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40"/>
      <c r="B13" s="44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40"/>
      <c r="B14" s="44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>
        <f>SUM(C17:C23)</f>
        <v>166556120</v>
      </c>
      <c r="D16" s="15">
        <f t="shared" ref="D16:H16" si="3">SUM(D17:D23)</f>
        <v>2788215.4</v>
      </c>
      <c r="E16" s="15">
        <f t="shared" si="3"/>
        <v>169344335.40000001</v>
      </c>
      <c r="F16" s="15">
        <f t="shared" si="3"/>
        <v>58579689.63000001</v>
      </c>
      <c r="G16" s="15">
        <f t="shared" si="3"/>
        <v>57446636.359999999</v>
      </c>
      <c r="H16" s="15">
        <f t="shared" si="3"/>
        <v>110764645.77</v>
      </c>
    </row>
    <row r="17" spans="1:8" x14ac:dyDescent="0.2">
      <c r="A17" s="40"/>
      <c r="B17" s="44" t="s">
        <v>45</v>
      </c>
      <c r="C17" s="15">
        <v>0</v>
      </c>
      <c r="D17" s="15">
        <v>0</v>
      </c>
      <c r="E17" s="15">
        <f t="shared" ref="E17:E23" si="4">+C17+D17</f>
        <v>0</v>
      </c>
      <c r="F17" s="15">
        <v>0</v>
      </c>
      <c r="G17" s="15">
        <v>0</v>
      </c>
      <c r="H17" s="15">
        <f t="shared" ref="H17:H23" si="5">+E17-F17</f>
        <v>0</v>
      </c>
    </row>
    <row r="18" spans="1:8" x14ac:dyDescent="0.2">
      <c r="A18" s="40"/>
      <c r="B18" s="44" t="s">
        <v>28</v>
      </c>
      <c r="C18" s="15">
        <v>166556120</v>
      </c>
      <c r="D18" s="15">
        <v>2788215.4</v>
      </c>
      <c r="E18" s="15">
        <f t="shared" si="4"/>
        <v>169344335.40000001</v>
      </c>
      <c r="F18" s="15">
        <v>58579689.63000001</v>
      </c>
      <c r="G18" s="15">
        <v>57446636.359999999</v>
      </c>
      <c r="H18" s="15">
        <f t="shared" si="5"/>
        <v>110764645.77</v>
      </c>
    </row>
    <row r="19" spans="1:8" x14ac:dyDescent="0.2">
      <c r="A19" s="40"/>
      <c r="B19" s="44" t="s">
        <v>21</v>
      </c>
      <c r="C19" s="15">
        <v>0</v>
      </c>
      <c r="D19" s="15">
        <v>0</v>
      </c>
      <c r="E19" s="15">
        <f t="shared" si="4"/>
        <v>0</v>
      </c>
      <c r="F19" s="15">
        <v>0</v>
      </c>
      <c r="G19" s="15">
        <v>0</v>
      </c>
      <c r="H19" s="15">
        <f t="shared" si="5"/>
        <v>0</v>
      </c>
    </row>
    <row r="20" spans="1:8" x14ac:dyDescent="0.2">
      <c r="A20" s="40"/>
      <c r="B20" s="44" t="s">
        <v>46</v>
      </c>
      <c r="C20" s="15">
        <v>0</v>
      </c>
      <c r="D20" s="15">
        <v>0</v>
      </c>
      <c r="E20" s="15">
        <f t="shared" si="4"/>
        <v>0</v>
      </c>
      <c r="F20" s="15">
        <v>0</v>
      </c>
      <c r="G20" s="15">
        <v>0</v>
      </c>
      <c r="H20" s="15">
        <f t="shared" si="5"/>
        <v>0</v>
      </c>
    </row>
    <row r="21" spans="1:8" x14ac:dyDescent="0.2">
      <c r="A21" s="40"/>
      <c r="B21" s="44" t="s">
        <v>47</v>
      </c>
      <c r="C21" s="15">
        <v>0</v>
      </c>
      <c r="D21" s="15">
        <v>0</v>
      </c>
      <c r="E21" s="15">
        <f t="shared" si="4"/>
        <v>0</v>
      </c>
      <c r="F21" s="15">
        <v>0</v>
      </c>
      <c r="G21" s="15">
        <v>0</v>
      </c>
      <c r="H21" s="15">
        <f t="shared" si="5"/>
        <v>0</v>
      </c>
    </row>
    <row r="22" spans="1:8" x14ac:dyDescent="0.2">
      <c r="A22" s="40"/>
      <c r="B22" s="44" t="s">
        <v>48</v>
      </c>
      <c r="C22" s="15">
        <v>0</v>
      </c>
      <c r="D22" s="15">
        <v>0</v>
      </c>
      <c r="E22" s="15">
        <f t="shared" si="4"/>
        <v>0</v>
      </c>
      <c r="F22" s="15">
        <v>0</v>
      </c>
      <c r="G22" s="15">
        <v>0</v>
      </c>
      <c r="H22" s="15">
        <f t="shared" si="5"/>
        <v>0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f t="shared" si="4"/>
        <v>0</v>
      </c>
      <c r="F23" s="15">
        <v>0</v>
      </c>
      <c r="G23" s="15">
        <v>0</v>
      </c>
      <c r="H23" s="15">
        <f t="shared" si="5"/>
        <v>0</v>
      </c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>
        <f>SUM(C26:C34)</f>
        <v>0</v>
      </c>
      <c r="D25" s="15">
        <f t="shared" ref="D25:H25" si="6">SUM(D26:D34)</f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40"/>
      <c r="B26" s="44" t="s">
        <v>29</v>
      </c>
      <c r="C26" s="15">
        <v>0</v>
      </c>
      <c r="D26" s="15">
        <v>0</v>
      </c>
      <c r="E26" s="15">
        <f t="shared" ref="E26:E34" si="7">+C26+D26</f>
        <v>0</v>
      </c>
      <c r="F26" s="15">
        <v>0</v>
      </c>
      <c r="G26" s="15">
        <v>0</v>
      </c>
      <c r="H26" s="15">
        <f t="shared" ref="H26:H34" si="8">+E26-F26</f>
        <v>0</v>
      </c>
    </row>
    <row r="27" spans="1:8" x14ac:dyDescent="0.2">
      <c r="A27" s="40"/>
      <c r="B27" s="44" t="s">
        <v>24</v>
      </c>
      <c r="C27" s="15">
        <v>0</v>
      </c>
      <c r="D27" s="15">
        <v>0</v>
      </c>
      <c r="E27" s="15">
        <f t="shared" si="7"/>
        <v>0</v>
      </c>
      <c r="F27" s="15">
        <v>0</v>
      </c>
      <c r="G27" s="15">
        <v>0</v>
      </c>
      <c r="H27" s="15">
        <f t="shared" si="8"/>
        <v>0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f t="shared" si="7"/>
        <v>0</v>
      </c>
      <c r="F28" s="15">
        <v>0</v>
      </c>
      <c r="G28" s="15">
        <v>0</v>
      </c>
      <c r="H28" s="15">
        <f t="shared" si="8"/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f t="shared" si="7"/>
        <v>0</v>
      </c>
      <c r="F29" s="15">
        <v>0</v>
      </c>
      <c r="G29" s="15">
        <v>0</v>
      </c>
      <c r="H29" s="15">
        <f t="shared" si="8"/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f t="shared" si="7"/>
        <v>0</v>
      </c>
      <c r="F30" s="15">
        <v>0</v>
      </c>
      <c r="G30" s="15">
        <v>0</v>
      </c>
      <c r="H30" s="15">
        <f t="shared" si="8"/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f t="shared" si="7"/>
        <v>0</v>
      </c>
      <c r="F31" s="15">
        <v>0</v>
      </c>
      <c r="G31" s="15">
        <v>0</v>
      </c>
      <c r="H31" s="15">
        <f t="shared" si="8"/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f t="shared" si="7"/>
        <v>0</v>
      </c>
      <c r="F32" s="15">
        <v>0</v>
      </c>
      <c r="G32" s="15">
        <v>0</v>
      </c>
      <c r="H32" s="15">
        <f t="shared" si="8"/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f t="shared" si="7"/>
        <v>0</v>
      </c>
      <c r="F33" s="15">
        <v>0</v>
      </c>
      <c r="G33" s="15">
        <v>0</v>
      </c>
      <c r="H33" s="15">
        <f t="shared" si="8"/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f t="shared" si="7"/>
        <v>0</v>
      </c>
      <c r="F34" s="15">
        <v>0</v>
      </c>
      <c r="G34" s="15">
        <v>0</v>
      </c>
      <c r="H34" s="15">
        <f t="shared" si="8"/>
        <v>0</v>
      </c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>
        <f>SUM(C37:C40)</f>
        <v>0</v>
      </c>
      <c r="D36" s="15">
        <f t="shared" ref="D36:H36" si="9">SUM(D37:D40)</f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f t="shared" ref="E37:E40" si="10">+C37+D37</f>
        <v>0</v>
      </c>
      <c r="F37" s="15">
        <v>0</v>
      </c>
      <c r="G37" s="15">
        <v>0</v>
      </c>
      <c r="H37" s="15">
        <f t="shared" ref="H37:H40" si="11">+E37-F37</f>
        <v>0</v>
      </c>
    </row>
    <row r="38" spans="1:8" ht="20.399999999999999" x14ac:dyDescent="0.2">
      <c r="A38" s="40"/>
      <c r="B38" s="44" t="s">
        <v>25</v>
      </c>
      <c r="C38" s="15">
        <v>0</v>
      </c>
      <c r="D38" s="15">
        <v>0</v>
      </c>
      <c r="E38" s="15">
        <f t="shared" si="10"/>
        <v>0</v>
      </c>
      <c r="F38" s="15">
        <v>0</v>
      </c>
      <c r="G38" s="15">
        <v>0</v>
      </c>
      <c r="H38" s="15">
        <f t="shared" si="11"/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f t="shared" si="10"/>
        <v>0</v>
      </c>
      <c r="F39" s="15">
        <v>0</v>
      </c>
      <c r="G39" s="15">
        <v>0</v>
      </c>
      <c r="H39" s="15">
        <f t="shared" si="11"/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f t="shared" si="10"/>
        <v>0</v>
      </c>
      <c r="F40" s="15">
        <v>0</v>
      </c>
      <c r="G40" s="15">
        <v>0</v>
      </c>
      <c r="H40" s="15">
        <f t="shared" si="11"/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61</v>
      </c>
      <c r="C42" s="25">
        <f>+C6+C16+C25+C36</f>
        <v>166556120</v>
      </c>
      <c r="D42" s="25">
        <f t="shared" ref="D42:H42" si="12">+D6+D16+D25+D36</f>
        <v>2788215.4</v>
      </c>
      <c r="E42" s="25">
        <f t="shared" si="12"/>
        <v>169344335.40000001</v>
      </c>
      <c r="F42" s="25">
        <f t="shared" si="12"/>
        <v>58579689.63000001</v>
      </c>
      <c r="G42" s="25">
        <f t="shared" si="12"/>
        <v>57446636.359999999</v>
      </c>
      <c r="H42" s="25">
        <f t="shared" si="12"/>
        <v>110764645.77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51" t="s">
        <v>138</v>
      </c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2018-07-19T13:31:42Z</cp:lastPrinted>
  <dcterms:created xsi:type="dcterms:W3CDTF">2014-02-10T03:37:14Z</dcterms:created>
  <dcterms:modified xsi:type="dcterms:W3CDTF">2019-01-18T14:58:21Z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